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/>
  <mc:AlternateContent xmlns:mc="http://schemas.openxmlformats.org/markup-compatibility/2006">
    <mc:Choice Requires="x15">
      <x15ac:absPath xmlns:x15ac="http://schemas.microsoft.com/office/spreadsheetml/2010/11/ac" url="C:\Users\VisualSteps\Documents\Visual Steps\Boek Draft 1\Versie 17 februari Jolanda\Oefenbestanden cursusboek Excel Expert Jolanda\"/>
    </mc:Choice>
  </mc:AlternateContent>
  <bookViews>
    <workbookView xWindow="0" yWindow="0" windowWidth="15180" windowHeight="8370"/>
  </bookViews>
  <sheets>
    <sheet name="Verkoop 1" sheetId="1" r:id="rId1"/>
    <sheet name="Verkoop 2" sheetId="2" r:id="rId2"/>
    <sheet name="Verkoop 3" sheetId="3" r:id="rId3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2" l="1"/>
  <c r="E2" i="3"/>
  <c r="C19" i="3" l="1"/>
  <c r="D17" i="3"/>
  <c r="E17" i="3" s="1"/>
  <c r="D16" i="3"/>
  <c r="G16" i="3" s="1"/>
  <c r="H16" i="3" s="1"/>
  <c r="D15" i="3"/>
  <c r="G15" i="3" s="1"/>
  <c r="H15" i="3" s="1"/>
  <c r="D14" i="3"/>
  <c r="G14" i="3" s="1"/>
  <c r="H14" i="3" s="1"/>
  <c r="D13" i="3"/>
  <c r="E13" i="3" s="1"/>
  <c r="D12" i="3"/>
  <c r="G12" i="3" s="1"/>
  <c r="H12" i="3" s="1"/>
  <c r="D11" i="3"/>
  <c r="G11" i="3" s="1"/>
  <c r="H11" i="3" s="1"/>
  <c r="D10" i="3"/>
  <c r="E10" i="3" s="1"/>
  <c r="D9" i="3"/>
  <c r="E9" i="3" s="1"/>
  <c r="D8" i="3"/>
  <c r="G8" i="3" s="1"/>
  <c r="H8" i="3" s="1"/>
  <c r="D7" i="3"/>
  <c r="G7" i="3" s="1"/>
  <c r="H7" i="3" s="1"/>
  <c r="D6" i="3"/>
  <c r="G6" i="3" s="1"/>
  <c r="C19" i="2"/>
  <c r="D17" i="2"/>
  <c r="E17" i="2" s="1"/>
  <c r="D16" i="2"/>
  <c r="G16" i="2" s="1"/>
  <c r="H16" i="2" s="1"/>
  <c r="D15" i="2"/>
  <c r="G15" i="2" s="1"/>
  <c r="H15" i="2" s="1"/>
  <c r="D14" i="2"/>
  <c r="E14" i="2" s="1"/>
  <c r="D13" i="2"/>
  <c r="G13" i="2" s="1"/>
  <c r="H13" i="2" s="1"/>
  <c r="D12" i="2"/>
  <c r="G12" i="2" s="1"/>
  <c r="H12" i="2" s="1"/>
  <c r="D11" i="2"/>
  <c r="G11" i="2" s="1"/>
  <c r="H11" i="2" s="1"/>
  <c r="D10" i="2"/>
  <c r="E10" i="2" s="1"/>
  <c r="D9" i="2"/>
  <c r="G9" i="2" s="1"/>
  <c r="H9" i="2" s="1"/>
  <c r="D8" i="2"/>
  <c r="G8" i="2" s="1"/>
  <c r="H8" i="2" s="1"/>
  <c r="D7" i="2"/>
  <c r="G7" i="2" s="1"/>
  <c r="H7" i="2" s="1"/>
  <c r="D6" i="2"/>
  <c r="D6" i="1"/>
  <c r="E6" i="1" s="1"/>
  <c r="D7" i="1"/>
  <c r="E7" i="1" s="1"/>
  <c r="D8" i="1"/>
  <c r="E8" i="1" s="1"/>
  <c r="D9" i="1"/>
  <c r="E9" i="1" s="1"/>
  <c r="D10" i="1"/>
  <c r="E10" i="1" s="1"/>
  <c r="D11" i="1"/>
  <c r="E11" i="1" s="1"/>
  <c r="D12" i="1"/>
  <c r="E12" i="1" s="1"/>
  <c r="D13" i="1"/>
  <c r="G13" i="1" s="1"/>
  <c r="H13" i="1" s="1"/>
  <c r="D14" i="1"/>
  <c r="E14" i="1" s="1"/>
  <c r="D15" i="1"/>
  <c r="E15" i="1" s="1"/>
  <c r="D16" i="1"/>
  <c r="G16" i="1" s="1"/>
  <c r="H16" i="1" s="1"/>
  <c r="D17" i="1"/>
  <c r="G17" i="1" s="1"/>
  <c r="H17" i="1" s="1"/>
  <c r="C19" i="1"/>
  <c r="I7" i="3" l="1"/>
  <c r="I11" i="3"/>
  <c r="I15" i="3"/>
  <c r="I8" i="3"/>
  <c r="I12" i="3"/>
  <c r="I16" i="3"/>
  <c r="G10" i="3"/>
  <c r="H10" i="3" s="1"/>
  <c r="E6" i="3"/>
  <c r="E14" i="3"/>
  <c r="E16" i="3"/>
  <c r="D19" i="3"/>
  <c r="F9" i="3" s="1"/>
  <c r="E7" i="3"/>
  <c r="E11" i="3"/>
  <c r="E15" i="3"/>
  <c r="G17" i="3"/>
  <c r="H17" i="3" s="1"/>
  <c r="G9" i="3"/>
  <c r="H9" i="3" s="1"/>
  <c r="I9" i="3" s="1"/>
  <c r="G13" i="3"/>
  <c r="H13" i="3" s="1"/>
  <c r="I13" i="3" s="1"/>
  <c r="E8" i="3"/>
  <c r="E12" i="3"/>
  <c r="H6" i="3"/>
  <c r="D19" i="2"/>
  <c r="F17" i="2" s="1"/>
  <c r="E7" i="2"/>
  <c r="E9" i="2"/>
  <c r="E11" i="2"/>
  <c r="E13" i="2"/>
  <c r="E15" i="2"/>
  <c r="G17" i="2"/>
  <c r="H17" i="2" s="1"/>
  <c r="G6" i="2"/>
  <c r="E8" i="2"/>
  <c r="G10" i="2"/>
  <c r="H10" i="2" s="1"/>
  <c r="E12" i="2"/>
  <c r="G14" i="2"/>
  <c r="H14" i="2" s="1"/>
  <c r="I14" i="3" s="1"/>
  <c r="E16" i="2"/>
  <c r="E6" i="2"/>
  <c r="G8" i="1"/>
  <c r="H8" i="1" s="1"/>
  <c r="G9" i="1"/>
  <c r="H9" i="1" s="1"/>
  <c r="E13" i="1"/>
  <c r="G10" i="1"/>
  <c r="H10" i="1" s="1"/>
  <c r="G12" i="1"/>
  <c r="H12" i="1" s="1"/>
  <c r="G15" i="1"/>
  <c r="H15" i="1" s="1"/>
  <c r="E17" i="1"/>
  <c r="E16" i="1"/>
  <c r="G7" i="1"/>
  <c r="H7" i="1" s="1"/>
  <c r="G11" i="1"/>
  <c r="H11" i="1" s="1"/>
  <c r="G14" i="1"/>
  <c r="H14" i="1" s="1"/>
  <c r="G6" i="1"/>
  <c r="H6" i="1" s="1"/>
  <c r="D19" i="1"/>
  <c r="I17" i="3" l="1"/>
  <c r="I10" i="3"/>
  <c r="F7" i="3"/>
  <c r="F12" i="3"/>
  <c r="F6" i="2"/>
  <c r="F8" i="2"/>
  <c r="F13" i="3"/>
  <c r="F15" i="2"/>
  <c r="F9" i="2"/>
  <c r="F13" i="2"/>
  <c r="F7" i="2"/>
  <c r="F14" i="2"/>
  <c r="F6" i="3"/>
  <c r="F11" i="3"/>
  <c r="F16" i="3"/>
  <c r="F17" i="3"/>
  <c r="H19" i="3"/>
  <c r="F10" i="3"/>
  <c r="F15" i="3"/>
  <c r="F19" i="3"/>
  <c r="E19" i="1"/>
  <c r="F11" i="2"/>
  <c r="F12" i="2"/>
  <c r="F14" i="3"/>
  <c r="F8" i="3"/>
  <c r="E19" i="3"/>
  <c r="G19" i="3"/>
  <c r="F10" i="2"/>
  <c r="F19" i="2"/>
  <c r="F16" i="2"/>
  <c r="E19" i="2"/>
  <c r="G19" i="2"/>
  <c r="H6" i="2"/>
  <c r="H19" i="2" s="1"/>
  <c r="F16" i="1"/>
  <c r="F17" i="1"/>
  <c r="H19" i="1"/>
  <c r="G19" i="1"/>
  <c r="F14" i="1"/>
  <c r="F6" i="1"/>
  <c r="F19" i="1"/>
  <c r="F10" i="1"/>
  <c r="F11" i="1"/>
  <c r="F7" i="1"/>
  <c r="F12" i="1"/>
  <c r="F8" i="1"/>
  <c r="F13" i="1"/>
  <c r="F9" i="1"/>
  <c r="F15" i="1"/>
  <c r="I6" i="3" l="1"/>
  <c r="I19" i="3"/>
</calcChain>
</file>

<file path=xl/sharedStrings.xml><?xml version="1.0" encoding="utf-8"?>
<sst xmlns="http://schemas.openxmlformats.org/spreadsheetml/2006/main" count="64" uniqueCount="22">
  <si>
    <t>Provincie</t>
  </si>
  <si>
    <t>Gemiddeld / VP</t>
  </si>
  <si>
    <t>Top</t>
  </si>
  <si>
    <t>Procent</t>
  </si>
  <si>
    <t>Drenthe</t>
  </si>
  <si>
    <t>Flevoland</t>
  </si>
  <si>
    <t>Friesland</t>
  </si>
  <si>
    <t>Gelderland</t>
  </si>
  <si>
    <t>Groningen</t>
  </si>
  <si>
    <t>Limburg</t>
  </si>
  <si>
    <t>Overijssel</t>
  </si>
  <si>
    <t>Utrecht</t>
  </si>
  <si>
    <t>Zeeland</t>
  </si>
  <si>
    <t>Nederland</t>
  </si>
  <si>
    <t>Verkoopcijfers Nederland</t>
  </si>
  <si>
    <t>Noord-Brabant</t>
  </si>
  <si>
    <t>Noord-Holland</t>
  </si>
  <si>
    <t>Zuid-Holland</t>
  </si>
  <si>
    <t>Dagelijkse omzet</t>
  </si>
  <si>
    <t>Jaartotaal Miljoen €</t>
  </si>
  <si>
    <t>Verkoop-punten</t>
  </si>
  <si>
    <t>Verschil Verkoop2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</si>
</sst>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 * #,##0.00_ ;_ * \-#,##0.00_ ;_ * &quot;-&quot;??_ ;_ @_ "/>
    <numFmt numFmtId="164" formatCode="_ * #,##0_ ;_ * \-#,##0_ ;_ * &quot;-&quot;??_ ;_ @_ "/>
    <numFmt numFmtId="165" formatCode="0.0%"/>
    <numFmt numFmtId="166" formatCode="#,###,\ \k\ &quot;€&quot;"/>
    <numFmt numFmtId="167" formatCode="#,###.#,,"/>
    <numFmt numFmtId="169" formatCode="#,###.0,,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7">
    <xf numFmtId="0" fontId="0" fillId="0" borderId="0" xfId="0"/>
    <xf numFmtId="0" fontId="3" fillId="0" borderId="0" xfId="0" applyFont="1"/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1" fontId="0" fillId="0" borderId="0" xfId="0" applyNumberFormat="1"/>
    <xf numFmtId="164" fontId="0" fillId="0" borderId="0" xfId="1" applyNumberFormat="1" applyFont="1"/>
    <xf numFmtId="165" fontId="0" fillId="0" borderId="0" xfId="2" applyNumberFormat="1" applyFont="1"/>
    <xf numFmtId="166" fontId="0" fillId="0" borderId="0" xfId="0" applyNumberFormat="1"/>
    <xf numFmtId="167" fontId="0" fillId="0" borderId="0" xfId="0" applyNumberFormat="1"/>
    <xf numFmtId="0" fontId="2" fillId="0" borderId="0" xfId="0" applyFont="1"/>
    <xf numFmtId="1" fontId="2" fillId="0" borderId="0" xfId="0" applyNumberFormat="1" applyFont="1"/>
    <xf numFmtId="164" fontId="2" fillId="0" borderId="0" xfId="1" applyNumberFormat="1" applyFont="1"/>
    <xf numFmtId="165" fontId="2" fillId="0" borderId="0" xfId="2" applyNumberFormat="1" applyFont="1"/>
    <xf numFmtId="166" fontId="2" fillId="0" borderId="0" xfId="0" applyNumberFormat="1" applyFont="1"/>
    <xf numFmtId="167" fontId="2" fillId="0" borderId="0" xfId="0" applyNumberFormat="1" applyFont="1"/>
    <xf numFmtId="169" fontId="0" fillId="0" borderId="0" xfId="0" applyNumberFormat="1"/>
    <xf numFmtId="169" fontId="2" fillId="0" borderId="0" xfId="0" applyNumberFormat="1" applyFont="1"/>
  </cellXfs>
  <cellStyles count="3">
    <cellStyle name="Komma" xfId="1" builtinId="3"/>
    <cellStyle name="Procent" xfId="2" builtinId="5"/>
    <cellStyle name="Standaard" xfId="0" builtinId="0"/>
  </cellStyles>
  <dxfs count="36">
    <dxf>
      <font>
        <color theme="8" tint="-0.24994659260841701"/>
      </font>
      <fill>
        <patternFill>
          <bgColor theme="7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8" tint="-0.24994659260841701"/>
      </font>
      <fill>
        <patternFill>
          <bgColor theme="7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7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numFmt numFmtId="167" formatCode="#,###.#,,"/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numFmt numFmtId="167" formatCode="#,###.#,,"/>
    </dxf>
    <dxf>
      <numFmt numFmtId="166" formatCode="#,###,\ \k\ &quot;€&quot;"/>
    </dxf>
    <dxf>
      <numFmt numFmtId="165" formatCode="0.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 * #,##0_ ;_ * \-#,##0_ ;_ * &quot;-&quot;??_ ;_ @_ "/>
    </dxf>
    <dxf>
      <numFmt numFmtId="164" formatCode="_ * #,##0_ ;_ * \-#,##0_ ;_ * &quot;-&quot;??_ ;_ @_ "/>
    </dxf>
    <dxf>
      <numFmt numFmtId="1" formatCode="0"/>
    </dxf>
    <dxf>
      <alignment horizontal="center" vertical="bottom" textRotation="0" wrapText="1" indent="0" justifyLastLine="0" shrinkToFit="0" readingOrder="0"/>
    </dxf>
    <dxf>
      <numFmt numFmtId="167" formatCode="#,###.#,,"/>
    </dxf>
    <dxf>
      <numFmt numFmtId="166" formatCode="#,###,\ \k\ &quot;€&quot;"/>
    </dxf>
    <dxf>
      <numFmt numFmtId="165" formatCode="0.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 * #,##0_ ;_ * \-#,##0_ ;_ * &quot;-&quot;??_ ;_ @_ "/>
    </dxf>
    <dxf>
      <numFmt numFmtId="164" formatCode="_ * #,##0_ ;_ * \-#,##0_ ;_ * &quot;-&quot;??_ ;_ @_ "/>
    </dxf>
    <dxf>
      <numFmt numFmtId="1" formatCode="0"/>
    </dxf>
    <dxf>
      <alignment horizontal="center" vertical="bottom" textRotation="0" wrapText="1" indent="0" justifyLastLine="0" shrinkToFit="0" readingOrder="0"/>
    </dxf>
    <dxf>
      <numFmt numFmtId="167" formatCode="#,###.#,,"/>
    </dxf>
    <dxf>
      <numFmt numFmtId="166" formatCode="#,###,\ \k\ &quot;€&quot;"/>
    </dxf>
    <dxf>
      <numFmt numFmtId="165" formatCode="0.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 * #,##0_ ;_ * \-#,##0_ ;_ * &quot;-&quot;??_ ;_ @_ "/>
    </dxf>
    <dxf>
      <numFmt numFmtId="164" formatCode="_ * #,##0_ ;_ * \-#,##0_ ;_ * &quot;-&quot;??_ ;_ @_ "/>
    </dxf>
    <dxf>
      <numFmt numFmtId="1" formatCode="0"/>
    </dxf>
    <dxf>
      <alignment horizontal="center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el1" displayName="Tabel1" ref="B5:H19" totalsRowShown="0" headerRowDxfId="35">
  <autoFilter ref="B5:H19"/>
  <tableColumns count="7">
    <tableColumn id="1" name="Provincie"/>
    <tableColumn id="2" name="Verkoop-punten" dataDxfId="34"/>
    <tableColumn id="3" name="Gemiddeld / VP" dataDxfId="33" dataCellStyle="Komma"/>
    <tableColumn id="4" name="Top" dataDxfId="32" dataCellStyle="Komma">
      <calculatedColumnFormula>Tabel1[[#This Row],[Gemiddeld / VP]]*RANDBETWEEN(1.5,1.9)</calculatedColumnFormula>
    </tableColumn>
    <tableColumn id="5" name="Procent" dataDxfId="31" dataCellStyle="Procent">
      <calculatedColumnFormula>Tabel1[[#This Row],[Gemiddeld / VP]]/$D$19</calculatedColumnFormula>
    </tableColumn>
    <tableColumn id="6" name="Dagelijkse omzet" dataDxfId="30"/>
    <tableColumn id="7" name="Jaartotaal Miljoen €" dataDxfId="29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el13" displayName="Tabel13" ref="B5:H19" totalsRowShown="0" headerRowDxfId="28">
  <autoFilter ref="B5:H19"/>
  <tableColumns count="7">
    <tableColumn id="1" name="Provincie"/>
    <tableColumn id="2" name="Verkoop-punten" dataDxfId="27"/>
    <tableColumn id="3" name="Gemiddeld / VP" dataDxfId="26" dataCellStyle="Komma"/>
    <tableColumn id="4" name="Top" dataDxfId="25" dataCellStyle="Komma">
      <calculatedColumnFormula>Tabel13[[#This Row],[Gemiddeld / VP]]*RANDBETWEEN(1.5,1.9)</calculatedColumnFormula>
    </tableColumn>
    <tableColumn id="5" name="Procent" dataDxfId="24" dataCellStyle="Procent">
      <calculatedColumnFormula>Tabel13[[#This Row],[Gemiddeld / VP]]/$D$19</calculatedColumnFormula>
    </tableColumn>
    <tableColumn id="6" name="Dagelijkse omzet" dataDxfId="23"/>
    <tableColumn id="7" name="Jaartotaal Miljoen €" dataDxfId="22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Tabel14" displayName="Tabel14" ref="B5:I19" totalsRowShown="0" headerRowDxfId="21">
  <autoFilter ref="B5:I19"/>
  <tableColumns count="8">
    <tableColumn id="1" name="Provincie"/>
    <tableColumn id="2" name="Verkoop-punten" dataDxfId="20"/>
    <tableColumn id="3" name="Gemiddeld / VP" dataDxfId="19" dataCellStyle="Komma"/>
    <tableColumn id="4" name="Top" dataDxfId="18" dataCellStyle="Komma">
      <calculatedColumnFormula>Tabel14[[#This Row],[Gemiddeld / VP]]*RANDBETWEEN(1.5,1.9)</calculatedColumnFormula>
    </tableColumn>
    <tableColumn id="5" name="Procent" dataDxfId="17" dataCellStyle="Procent">
      <calculatedColumnFormula>Tabel14[[#This Row],[Gemiddeld / VP]]/$D$19</calculatedColumnFormula>
    </tableColumn>
    <tableColumn id="6" name="Dagelijkse omzet" dataDxfId="16"/>
    <tableColumn id="7" name="Jaartotaal Miljoen €" dataDxfId="15"/>
    <tableColumn id="8" name="Verschil Verkoop2" dataDxfId="8">
      <calculatedColumnFormula>H6-'Verkoop 2'!H6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9"/>
  <sheetViews>
    <sheetView tabSelected="1" workbookViewId="0">
      <selection activeCell="K19" sqref="K19"/>
    </sheetView>
  </sheetViews>
  <sheetFormatPr defaultRowHeight="15" x14ac:dyDescent="0.25"/>
  <cols>
    <col min="2" max="2" width="13.5703125" customWidth="1"/>
    <col min="3" max="3" width="11.42578125" customWidth="1"/>
    <col min="4" max="4" width="12" customWidth="1"/>
    <col min="6" max="6" width="9.42578125" customWidth="1"/>
    <col min="7" max="7" width="14" customWidth="1"/>
    <col min="8" max="8" width="13" customWidth="1"/>
  </cols>
  <sheetData>
    <row r="2" spans="2:8" ht="21" x14ac:dyDescent="0.35">
      <c r="B2" s="1" t="s">
        <v>14</v>
      </c>
    </row>
    <row r="5" spans="2:8" s="3" customFormat="1" ht="30" x14ac:dyDescent="0.25">
      <c r="B5" s="2" t="s">
        <v>0</v>
      </c>
      <c r="C5" s="2" t="s">
        <v>20</v>
      </c>
      <c r="D5" s="2" t="s">
        <v>1</v>
      </c>
      <c r="E5" s="2" t="s">
        <v>2</v>
      </c>
      <c r="F5" s="2" t="s">
        <v>3</v>
      </c>
      <c r="G5" s="2" t="s">
        <v>18</v>
      </c>
      <c r="H5" s="2" t="s">
        <v>19</v>
      </c>
    </row>
    <row r="6" spans="2:8" x14ac:dyDescent="0.25">
      <c r="B6" t="s">
        <v>4</v>
      </c>
      <c r="C6" s="4">
        <v>154</v>
      </c>
      <c r="D6" s="5">
        <f ca="1">RANDBETWEEN(9000,15000)</f>
        <v>13160</v>
      </c>
      <c r="E6" s="5">
        <f ca="1">Tabel1[[#This Row],[Gemiddeld / VP]]*RANDBETWEEN(1.5,1.9)</f>
        <v>26320</v>
      </c>
      <c r="F6" s="6">
        <f ca="1">Tabel1[[#This Row],[Gemiddeld / VP]]/$D$19</f>
        <v>8.9855112045774219E-2</v>
      </c>
      <c r="G6" s="7">
        <f ca="1">Tabel1[[#This Row],[Gemiddeld / VP]]*Tabel1[[#This Row],[Verkoop-punten]]</f>
        <v>2026640</v>
      </c>
      <c r="H6" s="15">
        <f ca="1">Tabel1[[#This Row],[Dagelijkse omzet]]*313</f>
        <v>634338320</v>
      </c>
    </row>
    <row r="7" spans="2:8" x14ac:dyDescent="0.25">
      <c r="B7" t="s">
        <v>5</v>
      </c>
      <c r="C7" s="4">
        <v>98</v>
      </c>
      <c r="D7" s="5">
        <f t="shared" ref="D7:D17" ca="1" si="0">RANDBETWEEN(9000,15000)</f>
        <v>9858</v>
      </c>
      <c r="E7" s="5">
        <f ca="1">Tabel1[[#This Row],[Gemiddeld / VP]]*RANDBETWEEN(1.5,1.9)</f>
        <v>19716</v>
      </c>
      <c r="F7" s="6">
        <f ca="1">Tabel1[[#This Row],[Gemiddeld / VP]]/$D$19</f>
        <v>6.7309399281705332E-2</v>
      </c>
      <c r="G7" s="7">
        <f ca="1">Tabel1[[#This Row],[Gemiddeld / VP]]*Tabel1[[#This Row],[Verkoop-punten]]</f>
        <v>966084</v>
      </c>
      <c r="H7" s="15">
        <f ca="1">Tabel1[[#This Row],[Dagelijkse omzet]]*313</f>
        <v>302384292</v>
      </c>
    </row>
    <row r="8" spans="2:8" x14ac:dyDescent="0.25">
      <c r="B8" t="s">
        <v>6</v>
      </c>
      <c r="C8" s="4">
        <v>197</v>
      </c>
      <c r="D8" s="5">
        <f t="shared" ca="1" si="0"/>
        <v>11184</v>
      </c>
      <c r="E8" s="5">
        <f ca="1">Tabel1[[#This Row],[Gemiddeld / VP]]*RANDBETWEEN(1.5,1.9)</f>
        <v>22368</v>
      </c>
      <c r="F8" s="6">
        <f ca="1">Tabel1[[#This Row],[Gemiddeld / VP]]/$D$19</f>
        <v>7.6363189446803856E-2</v>
      </c>
      <c r="G8" s="7">
        <f ca="1">Tabel1[[#This Row],[Gemiddeld / VP]]*Tabel1[[#This Row],[Verkoop-punten]]</f>
        <v>2203248</v>
      </c>
      <c r="H8" s="15">
        <f ca="1">Tabel1[[#This Row],[Dagelijkse omzet]]*313</f>
        <v>689616624</v>
      </c>
    </row>
    <row r="9" spans="2:8" x14ac:dyDescent="0.25">
      <c r="B9" t="s">
        <v>7</v>
      </c>
      <c r="C9" s="4">
        <v>285</v>
      </c>
      <c r="D9" s="5">
        <f t="shared" ca="1" si="0"/>
        <v>11781</v>
      </c>
      <c r="E9" s="5">
        <f ca="1">Tabel1[[#This Row],[Gemiddeld / VP]]*RANDBETWEEN(1.5,1.9)</f>
        <v>23562</v>
      </c>
      <c r="F9" s="6">
        <f ca="1">Tabel1[[#This Row],[Gemiddeld / VP]]/$D$19</f>
        <v>8.0439443389913837E-2</v>
      </c>
      <c r="G9" s="7">
        <f ca="1">Tabel1[[#This Row],[Gemiddeld / VP]]*Tabel1[[#This Row],[Verkoop-punten]]</f>
        <v>3357585</v>
      </c>
      <c r="H9" s="15">
        <f ca="1">Tabel1[[#This Row],[Dagelijkse omzet]]*313</f>
        <v>1050924105</v>
      </c>
    </row>
    <row r="10" spans="2:8" x14ac:dyDescent="0.25">
      <c r="B10" t="s">
        <v>8</v>
      </c>
      <c r="C10" s="4">
        <v>177</v>
      </c>
      <c r="D10" s="5">
        <f t="shared" ca="1" si="0"/>
        <v>14903</v>
      </c>
      <c r="E10" s="5">
        <f ca="1">Tabel1[[#This Row],[Gemiddeld / VP]]*RANDBETWEEN(1.5,1.9)</f>
        <v>29806</v>
      </c>
      <c r="F10" s="6">
        <f ca="1">Tabel1[[#This Row],[Gemiddeld / VP]]/$D$19</f>
        <v>0.10175613486460282</v>
      </c>
      <c r="G10" s="7">
        <f ca="1">Tabel1[[#This Row],[Gemiddeld / VP]]*Tabel1[[#This Row],[Verkoop-punten]]</f>
        <v>2637831</v>
      </c>
      <c r="H10" s="15">
        <f ca="1">Tabel1[[#This Row],[Dagelijkse omzet]]*313</f>
        <v>825641103</v>
      </c>
    </row>
    <row r="11" spans="2:8" x14ac:dyDescent="0.25">
      <c r="B11" t="s">
        <v>9</v>
      </c>
      <c r="C11" s="4">
        <v>165</v>
      </c>
      <c r="D11" s="5">
        <f t="shared" ca="1" si="0"/>
        <v>13103</v>
      </c>
      <c r="E11" s="5">
        <f ca="1">Tabel1[[#This Row],[Gemiddeld / VP]]*RANDBETWEEN(1.5,1.9)</f>
        <v>26206</v>
      </c>
      <c r="F11" s="6">
        <f ca="1">Tabel1[[#This Row],[Gemiddeld / VP]]/$D$19</f>
        <v>8.9465921970803913E-2</v>
      </c>
      <c r="G11" s="7">
        <f ca="1">Tabel1[[#This Row],[Gemiddeld / VP]]*Tabel1[[#This Row],[Verkoop-punten]]</f>
        <v>2161995</v>
      </c>
      <c r="H11" s="15">
        <f ca="1">Tabel1[[#This Row],[Dagelijkse omzet]]*313</f>
        <v>676704435</v>
      </c>
    </row>
    <row r="12" spans="2:8" x14ac:dyDescent="0.25">
      <c r="B12" t="s">
        <v>15</v>
      </c>
      <c r="C12" s="4">
        <v>232</v>
      </c>
      <c r="D12" s="5">
        <f t="shared" ca="1" si="0"/>
        <v>9557</v>
      </c>
      <c r="E12" s="5">
        <f ca="1">Tabel1[[#This Row],[Gemiddeld / VP]]*RANDBETWEEN(1.5,1.9)</f>
        <v>19114</v>
      </c>
      <c r="F12" s="6">
        <f ca="1">Tabel1[[#This Row],[Gemiddeld / VP]]/$D$19</f>
        <v>6.525420257002007E-2</v>
      </c>
      <c r="G12" s="7">
        <f ca="1">Tabel1[[#This Row],[Gemiddeld / VP]]*Tabel1[[#This Row],[Verkoop-punten]]</f>
        <v>2217224</v>
      </c>
      <c r="H12" s="15">
        <f ca="1">Tabel1[[#This Row],[Dagelijkse omzet]]*313</f>
        <v>693991112</v>
      </c>
    </row>
    <row r="13" spans="2:8" x14ac:dyDescent="0.25">
      <c r="B13" t="s">
        <v>16</v>
      </c>
      <c r="C13" s="4">
        <v>201</v>
      </c>
      <c r="D13" s="5">
        <f t="shared" ca="1" si="0"/>
        <v>11733</v>
      </c>
      <c r="E13" s="5">
        <f ca="1">Tabel1[[#This Row],[Gemiddeld / VP]]*RANDBETWEEN(1.5,1.9)</f>
        <v>23466</v>
      </c>
      <c r="F13" s="6">
        <f ca="1">Tabel1[[#This Row],[Gemiddeld / VP]]/$D$19</f>
        <v>8.0111704379412521E-2</v>
      </c>
      <c r="G13" s="7">
        <f ca="1">Tabel1[[#This Row],[Gemiddeld / VP]]*Tabel1[[#This Row],[Verkoop-punten]]</f>
        <v>2358333</v>
      </c>
      <c r="H13" s="15">
        <f ca="1">Tabel1[[#This Row],[Dagelijkse omzet]]*313</f>
        <v>738158229</v>
      </c>
    </row>
    <row r="14" spans="2:8" x14ac:dyDescent="0.25">
      <c r="B14" t="s">
        <v>10</v>
      </c>
      <c r="C14" s="4">
        <v>195</v>
      </c>
      <c r="D14" s="5">
        <f t="shared" ca="1" si="0"/>
        <v>13122</v>
      </c>
      <c r="E14" s="5">
        <f ca="1">Tabel1[[#This Row],[Gemiddeld / VP]]*RANDBETWEEN(1.5,1.9)</f>
        <v>26244</v>
      </c>
      <c r="F14" s="6">
        <f ca="1">Tabel1[[#This Row],[Gemiddeld / VP]]/$D$19</f>
        <v>8.9595651995794015E-2</v>
      </c>
      <c r="G14" s="7">
        <f ca="1">Tabel1[[#This Row],[Gemiddeld / VP]]*Tabel1[[#This Row],[Verkoop-punten]]</f>
        <v>2558790</v>
      </c>
      <c r="H14" s="15">
        <f ca="1">Tabel1[[#This Row],[Dagelijkse omzet]]*313</f>
        <v>800901270</v>
      </c>
    </row>
    <row r="15" spans="2:8" x14ac:dyDescent="0.25">
      <c r="B15" t="s">
        <v>11</v>
      </c>
      <c r="C15" s="4">
        <v>216</v>
      </c>
      <c r="D15" s="5">
        <f t="shared" ca="1" si="0"/>
        <v>11918</v>
      </c>
      <c r="E15" s="5">
        <f ca="1">Tabel1[[#This Row],[Gemiddeld / VP]]*RANDBETWEEN(1.5,1.9)</f>
        <v>23836</v>
      </c>
      <c r="F15" s="6">
        <f ca="1">Tabel1[[#This Row],[Gemiddeld / VP]]/$D$19</f>
        <v>8.1374865149052969E-2</v>
      </c>
      <c r="G15" s="7">
        <f ca="1">Tabel1[[#This Row],[Gemiddeld / VP]]*Tabel1[[#This Row],[Verkoop-punten]]</f>
        <v>2574288</v>
      </c>
      <c r="H15" s="15">
        <f ca="1">Tabel1[[#This Row],[Dagelijkse omzet]]*313</f>
        <v>805752144</v>
      </c>
    </row>
    <row r="16" spans="2:8" x14ac:dyDescent="0.25">
      <c r="B16" t="s">
        <v>12</v>
      </c>
      <c r="C16" s="4">
        <v>106</v>
      </c>
      <c r="D16" s="5">
        <f t="shared" ca="1" si="0"/>
        <v>11728</v>
      </c>
      <c r="E16" s="5">
        <f ca="1">Tabel1[[#This Row],[Gemiddeld / VP]]*RANDBETWEEN(1.5,1.9)</f>
        <v>23456</v>
      </c>
      <c r="F16" s="6">
        <f ca="1">Tabel1[[#This Row],[Gemiddeld / VP]]/$D$19</f>
        <v>8.0077564899151979E-2</v>
      </c>
      <c r="G16" s="7">
        <f ca="1">Tabel1[[#This Row],[Gemiddeld / VP]]*Tabel1[[#This Row],[Verkoop-punten]]</f>
        <v>1243168</v>
      </c>
      <c r="H16" s="15">
        <f ca="1">Tabel1[[#This Row],[Dagelijkse omzet]]*313</f>
        <v>389111584</v>
      </c>
    </row>
    <row r="17" spans="2:8" x14ac:dyDescent="0.25">
      <c r="B17" t="s">
        <v>17</v>
      </c>
      <c r="C17" s="4">
        <v>314</v>
      </c>
      <c r="D17" s="5">
        <f t="shared" ca="1" si="0"/>
        <v>14411</v>
      </c>
      <c r="E17" s="5">
        <f ca="1">Tabel1[[#This Row],[Gemiddeld / VP]]*RANDBETWEEN(1.5,1.9)</f>
        <v>28822</v>
      </c>
      <c r="F17" s="6">
        <f ca="1">Tabel1[[#This Row],[Gemiddeld / VP]]/$D$19</f>
        <v>9.8396810006964458E-2</v>
      </c>
      <c r="G17" s="7">
        <f ca="1">Tabel1[[#This Row],[Gemiddeld / VP]]*Tabel1[[#This Row],[Verkoop-punten]]</f>
        <v>4525054</v>
      </c>
      <c r="H17" s="15">
        <f ca="1">Tabel1[[#This Row],[Dagelijkse omzet]]*313</f>
        <v>1416341902</v>
      </c>
    </row>
    <row r="18" spans="2:8" x14ac:dyDescent="0.25">
      <c r="C18" s="4"/>
      <c r="D18" s="5"/>
      <c r="E18" s="5"/>
      <c r="F18" s="6"/>
      <c r="G18" s="7"/>
      <c r="H18" s="8"/>
    </row>
    <row r="19" spans="2:8" x14ac:dyDescent="0.25">
      <c r="B19" s="9" t="s">
        <v>13</v>
      </c>
      <c r="C19" s="10">
        <f>SUBTOTAL(109,C6:C17)</f>
        <v>2340</v>
      </c>
      <c r="D19" s="11">
        <f t="shared" ref="D19:H19" ca="1" si="1">SUBTOTAL(109,D6:D17)</f>
        <v>146458</v>
      </c>
      <c r="E19" s="11">
        <f t="shared" ca="1" si="1"/>
        <v>292916</v>
      </c>
      <c r="F19" s="12">
        <f ca="1">Tabel1[[#This Row],[Gemiddeld / VP]]/$D$19</f>
        <v>1</v>
      </c>
      <c r="G19" s="13">
        <f t="shared" ca="1" si="1"/>
        <v>28830240</v>
      </c>
      <c r="H19" s="16">
        <f t="shared" ca="1" si="1"/>
        <v>9023865120</v>
      </c>
    </row>
  </sheetData>
  <conditionalFormatting sqref="H6:H17">
    <cfRule type="cellIs" dxfId="3" priority="2" operator="greaterThan">
      <formula>750000000</formula>
    </cfRule>
  </conditionalFormatting>
  <conditionalFormatting sqref="B6:H18">
    <cfRule type="expression" dxfId="2" priority="1">
      <formula>$G6=MAX($G$6:$G$18)</formula>
    </cfRule>
  </conditionalFormatting>
  <pageMargins left="0.7" right="0.7" top="0.75" bottom="0.75" header="0.3" footer="0.3"/>
  <pageSetup paperSize="9" orientation="portrait" horizontalDpi="4294967292" verticalDpi="0" r:id="rId1"/>
  <ignoredErrors>
    <ignoredError sqref="E19" calculatedColumn="1"/>
  </ignoredError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9"/>
  <sheetViews>
    <sheetView workbookViewId="0">
      <selection activeCell="J14" sqref="J14"/>
    </sheetView>
  </sheetViews>
  <sheetFormatPr defaultRowHeight="15" x14ac:dyDescent="0.25"/>
  <cols>
    <col min="2" max="2" width="13.5703125" customWidth="1"/>
    <col min="3" max="3" width="11.42578125" customWidth="1"/>
    <col min="4" max="4" width="12" customWidth="1"/>
    <col min="6" max="6" width="9.42578125" customWidth="1"/>
    <col min="7" max="7" width="14" customWidth="1"/>
    <col min="8" max="8" width="13" customWidth="1"/>
  </cols>
  <sheetData>
    <row r="2" spans="2:8" ht="21" x14ac:dyDescent="0.35">
      <c r="B2" s="1" t="s">
        <v>14</v>
      </c>
      <c r="E2" s="1">
        <f ca="1">YEAR(NOW())-1</f>
        <v>2016</v>
      </c>
    </row>
    <row r="5" spans="2:8" s="3" customFormat="1" ht="30" x14ac:dyDescent="0.25">
      <c r="B5" s="2" t="s">
        <v>0</v>
      </c>
      <c r="C5" s="2" t="s">
        <v>20</v>
      </c>
      <c r="D5" s="2" t="s">
        <v>1</v>
      </c>
      <c r="E5" s="2" t="s">
        <v>2</v>
      </c>
      <c r="F5" s="2" t="s">
        <v>3</v>
      </c>
      <c r="G5" s="2" t="s">
        <v>18</v>
      </c>
      <c r="H5" s="2" t="s">
        <v>19</v>
      </c>
    </row>
    <row r="6" spans="2:8" x14ac:dyDescent="0.25">
      <c r="B6" t="s">
        <v>4</v>
      </c>
      <c r="C6" s="4">
        <v>154</v>
      </c>
      <c r="D6" s="5">
        <f ca="1">RANDBETWEEN(9000,15000)</f>
        <v>12135</v>
      </c>
      <c r="E6" s="5">
        <f ca="1">Tabel13[[#This Row],[Gemiddeld / VP]]*RANDBETWEEN(1.5,1.9)</f>
        <v>24270</v>
      </c>
      <c r="F6" s="6">
        <f ca="1">Tabel13[[#This Row],[Gemiddeld / VP]]/$D$19</f>
        <v>8.9935522122582073E-2</v>
      </c>
      <c r="G6" s="7">
        <f ca="1">Tabel13[[#This Row],[Gemiddeld / VP]]*Tabel13[[#This Row],[Verkoop-punten]]</f>
        <v>1868790</v>
      </c>
      <c r="H6" s="8">
        <f ca="1">Tabel13[[#This Row],[Dagelijkse omzet]]*313</f>
        <v>584931270</v>
      </c>
    </row>
    <row r="7" spans="2:8" x14ac:dyDescent="0.25">
      <c r="B7" t="s">
        <v>5</v>
      </c>
      <c r="C7" s="4">
        <v>98</v>
      </c>
      <c r="D7" s="5">
        <f t="shared" ref="D7:D17" ca="1" si="0">RANDBETWEEN(9000,15000)</f>
        <v>11305</v>
      </c>
      <c r="E7" s="5">
        <f ca="1">Tabel13[[#This Row],[Gemiddeld / VP]]*RANDBETWEEN(1.5,1.9)</f>
        <v>22610</v>
      </c>
      <c r="F7" s="6">
        <f ca="1">Tabel13[[#This Row],[Gemiddeld / VP]]/$D$19</f>
        <v>8.3784184391906921E-2</v>
      </c>
      <c r="G7" s="7">
        <f ca="1">Tabel13[[#This Row],[Gemiddeld / VP]]*Tabel13[[#This Row],[Verkoop-punten]]</f>
        <v>1107890</v>
      </c>
      <c r="H7" s="8">
        <f ca="1">Tabel13[[#This Row],[Dagelijkse omzet]]*313</f>
        <v>346769570</v>
      </c>
    </row>
    <row r="8" spans="2:8" x14ac:dyDescent="0.25">
      <c r="B8" t="s">
        <v>6</v>
      </c>
      <c r="C8" s="4">
        <v>197</v>
      </c>
      <c r="D8" s="5">
        <f t="shared" ca="1" si="0"/>
        <v>11962</v>
      </c>
      <c r="E8" s="5">
        <f ca="1">Tabel13[[#This Row],[Gemiddeld / VP]]*RANDBETWEEN(1.5,1.9)</f>
        <v>23924</v>
      </c>
      <c r="F8" s="6">
        <f ca="1">Tabel13[[#This Row],[Gemiddeld / VP]]/$D$19</f>
        <v>8.8653375824501598E-2</v>
      </c>
      <c r="G8" s="7">
        <f ca="1">Tabel13[[#This Row],[Gemiddeld / VP]]*Tabel13[[#This Row],[Verkoop-punten]]</f>
        <v>2356514</v>
      </c>
      <c r="H8" s="8">
        <f ca="1">Tabel13[[#This Row],[Dagelijkse omzet]]*313</f>
        <v>737588882</v>
      </c>
    </row>
    <row r="9" spans="2:8" x14ac:dyDescent="0.25">
      <c r="B9" t="s">
        <v>7</v>
      </c>
      <c r="C9" s="4">
        <v>285</v>
      </c>
      <c r="D9" s="5">
        <f t="shared" ca="1" si="0"/>
        <v>10054</v>
      </c>
      <c r="E9" s="5">
        <f ca="1">Tabel13[[#This Row],[Gemiddeld / VP]]*RANDBETWEEN(1.5,1.9)</f>
        <v>20108</v>
      </c>
      <c r="F9" s="6">
        <f ca="1">Tabel13[[#This Row],[Gemiddeld / VP]]/$D$19</f>
        <v>7.4512710294226639E-2</v>
      </c>
      <c r="G9" s="7">
        <f ca="1">Tabel13[[#This Row],[Gemiddeld / VP]]*Tabel13[[#This Row],[Verkoop-punten]]</f>
        <v>2865390</v>
      </c>
      <c r="H9" s="8">
        <f ca="1">Tabel13[[#This Row],[Dagelijkse omzet]]*313</f>
        <v>896867070</v>
      </c>
    </row>
    <row r="10" spans="2:8" x14ac:dyDescent="0.25">
      <c r="B10" t="s">
        <v>8</v>
      </c>
      <c r="C10" s="4">
        <v>177</v>
      </c>
      <c r="D10" s="5">
        <f t="shared" ca="1" si="0"/>
        <v>9319</v>
      </c>
      <c r="E10" s="5">
        <f ca="1">Tabel13[[#This Row],[Gemiddeld / VP]]*RANDBETWEEN(1.5,1.9)</f>
        <v>18638</v>
      </c>
      <c r="F10" s="6">
        <f ca="1">Tabel13[[#This Row],[Gemiddeld / VP]]/$D$19</f>
        <v>6.9065441339954056E-2</v>
      </c>
      <c r="G10" s="7">
        <f ca="1">Tabel13[[#This Row],[Gemiddeld / VP]]*Tabel13[[#This Row],[Verkoop-punten]]</f>
        <v>1649463</v>
      </c>
      <c r="H10" s="8">
        <f ca="1">Tabel13[[#This Row],[Dagelijkse omzet]]*313</f>
        <v>516281919</v>
      </c>
    </row>
    <row r="11" spans="2:8" x14ac:dyDescent="0.25">
      <c r="B11" t="s">
        <v>9</v>
      </c>
      <c r="C11" s="4">
        <v>165</v>
      </c>
      <c r="D11" s="5">
        <f t="shared" ca="1" si="0"/>
        <v>10530</v>
      </c>
      <c r="E11" s="5">
        <f ca="1">Tabel13[[#This Row],[Gemiddeld / VP]]*RANDBETWEEN(1.5,1.9)</f>
        <v>21060</v>
      </c>
      <c r="F11" s="6">
        <f ca="1">Tabel13[[#This Row],[Gemiddeld / VP]]/$D$19</f>
        <v>7.804046542651745E-2</v>
      </c>
      <c r="G11" s="7">
        <f ca="1">Tabel13[[#This Row],[Gemiddeld / VP]]*Tabel13[[#This Row],[Verkoop-punten]]</f>
        <v>1737450</v>
      </c>
      <c r="H11" s="8">
        <f ca="1">Tabel13[[#This Row],[Dagelijkse omzet]]*313</f>
        <v>543821850</v>
      </c>
    </row>
    <row r="12" spans="2:8" x14ac:dyDescent="0.25">
      <c r="B12" t="s">
        <v>15</v>
      </c>
      <c r="C12" s="4">
        <v>232</v>
      </c>
      <c r="D12" s="5">
        <f t="shared" ca="1" si="0"/>
        <v>9289</v>
      </c>
      <c r="E12" s="5">
        <f ca="1">Tabel13[[#This Row],[Gemiddeld / VP]]*RANDBETWEEN(1.5,1.9)</f>
        <v>18578</v>
      </c>
      <c r="F12" s="6">
        <f ca="1">Tabel13[[#This Row],[Gemiddeld / VP]]/$D$19</f>
        <v>6.884310383161639E-2</v>
      </c>
      <c r="G12" s="7">
        <f ca="1">Tabel13[[#This Row],[Gemiddeld / VP]]*Tabel13[[#This Row],[Verkoop-punten]]</f>
        <v>2155048</v>
      </c>
      <c r="H12" s="8">
        <f ca="1">Tabel13[[#This Row],[Dagelijkse omzet]]*313</f>
        <v>674530024</v>
      </c>
    </row>
    <row r="13" spans="2:8" x14ac:dyDescent="0.25">
      <c r="B13" t="s">
        <v>16</v>
      </c>
      <c r="C13" s="4">
        <v>201</v>
      </c>
      <c r="D13" s="5">
        <f t="shared" ca="1" si="0"/>
        <v>13070</v>
      </c>
      <c r="E13" s="5">
        <f ca="1">Tabel13[[#This Row],[Gemiddeld / VP]]*RANDBETWEEN(1.5,1.9)</f>
        <v>26140</v>
      </c>
      <c r="F13" s="6">
        <f ca="1">Tabel13[[#This Row],[Gemiddeld / VP]]/$D$19</f>
        <v>9.6865041132439045E-2</v>
      </c>
      <c r="G13" s="7">
        <f ca="1">Tabel13[[#This Row],[Gemiddeld / VP]]*Tabel13[[#This Row],[Verkoop-punten]]</f>
        <v>2627070</v>
      </c>
      <c r="H13" s="8">
        <f ca="1">Tabel13[[#This Row],[Dagelijkse omzet]]*313</f>
        <v>822272910</v>
      </c>
    </row>
    <row r="14" spans="2:8" x14ac:dyDescent="0.25">
      <c r="B14" t="s">
        <v>10</v>
      </c>
      <c r="C14" s="4">
        <v>195</v>
      </c>
      <c r="D14" s="5">
        <f t="shared" ca="1" si="0"/>
        <v>14071</v>
      </c>
      <c r="E14" s="5">
        <f ca="1">Tabel13[[#This Row],[Gemiddeld / VP]]*RANDBETWEEN(1.5,1.9)</f>
        <v>28142</v>
      </c>
      <c r="F14" s="6">
        <f ca="1">Tabel13[[#This Row],[Gemiddeld / VP]]/$D$19</f>
        <v>0.10428370266063886</v>
      </c>
      <c r="G14" s="7">
        <f ca="1">Tabel13[[#This Row],[Gemiddeld / VP]]*Tabel13[[#This Row],[Verkoop-punten]]</f>
        <v>2743845</v>
      </c>
      <c r="H14" s="8">
        <f ca="1">Tabel13[[#This Row],[Dagelijkse omzet]]*313</f>
        <v>858823485</v>
      </c>
    </row>
    <row r="15" spans="2:8" x14ac:dyDescent="0.25">
      <c r="B15" t="s">
        <v>11</v>
      </c>
      <c r="C15" s="4">
        <v>216</v>
      </c>
      <c r="D15" s="5">
        <f t="shared" ca="1" si="0"/>
        <v>10163</v>
      </c>
      <c r="E15" s="5">
        <f ca="1">Tabel13[[#This Row],[Gemiddeld / VP]]*RANDBETWEEN(1.5,1.9)</f>
        <v>20326</v>
      </c>
      <c r="F15" s="6">
        <f ca="1">Tabel13[[#This Row],[Gemiddeld / VP]]/$D$19</f>
        <v>7.5320536574520119E-2</v>
      </c>
      <c r="G15" s="7">
        <f ca="1">Tabel13[[#This Row],[Gemiddeld / VP]]*Tabel13[[#This Row],[Verkoop-punten]]</f>
        <v>2195208</v>
      </c>
      <c r="H15" s="8">
        <f ca="1">Tabel13[[#This Row],[Dagelijkse omzet]]*313</f>
        <v>687100104</v>
      </c>
    </row>
    <row r="16" spans="2:8" x14ac:dyDescent="0.25">
      <c r="B16" t="s">
        <v>12</v>
      </c>
      <c r="C16" s="4">
        <v>106</v>
      </c>
      <c r="D16" s="5">
        <f t="shared" ca="1" si="0"/>
        <v>9715</v>
      </c>
      <c r="E16" s="5">
        <f ca="1">Tabel13[[#This Row],[Gemiddeld / VP]]*RANDBETWEEN(1.5,1.9)</f>
        <v>19430</v>
      </c>
      <c r="F16" s="6">
        <f ca="1">Tabel13[[#This Row],[Gemiddeld / VP]]/$D$19</f>
        <v>7.2000296450011117E-2</v>
      </c>
      <c r="G16" s="7">
        <f ca="1">Tabel13[[#This Row],[Gemiddeld / VP]]*Tabel13[[#This Row],[Verkoop-punten]]</f>
        <v>1029790</v>
      </c>
      <c r="H16" s="8">
        <f ca="1">Tabel13[[#This Row],[Dagelijkse omzet]]*313</f>
        <v>322324270</v>
      </c>
    </row>
    <row r="17" spans="2:8" x14ac:dyDescent="0.25">
      <c r="B17" t="s">
        <v>17</v>
      </c>
      <c r="C17" s="4">
        <v>314</v>
      </c>
      <c r="D17" s="5">
        <f t="shared" ca="1" si="0"/>
        <v>13317</v>
      </c>
      <c r="E17" s="5">
        <f ca="1">Tabel13[[#This Row],[Gemiddeld / VP]]*RANDBETWEEN(1.5,1.9)</f>
        <v>26634</v>
      </c>
      <c r="F17" s="6">
        <f ca="1">Tabel13[[#This Row],[Gemiddeld / VP]]/$D$19</f>
        <v>9.869561995108575E-2</v>
      </c>
      <c r="G17" s="7">
        <f ca="1">Tabel13[[#This Row],[Gemiddeld / VP]]*Tabel13[[#This Row],[Verkoop-punten]]</f>
        <v>4181538</v>
      </c>
      <c r="H17" s="8">
        <f ca="1">Tabel13[[#This Row],[Dagelijkse omzet]]*313</f>
        <v>1308821394</v>
      </c>
    </row>
    <row r="18" spans="2:8" x14ac:dyDescent="0.25">
      <c r="C18" s="4"/>
      <c r="D18" s="5"/>
      <c r="E18" s="5"/>
      <c r="F18" s="6"/>
      <c r="G18" s="7"/>
      <c r="H18" s="8"/>
    </row>
    <row r="19" spans="2:8" x14ac:dyDescent="0.25">
      <c r="B19" s="9" t="s">
        <v>13</v>
      </c>
      <c r="C19" s="10">
        <f>SUBTOTAL(109,C6:C17)</f>
        <v>2340</v>
      </c>
      <c r="D19" s="11">
        <f t="shared" ref="D19:H19" ca="1" si="1">SUBTOTAL(109,D6:D17)</f>
        <v>134930</v>
      </c>
      <c r="E19" s="11">
        <f t="shared" ca="1" si="1"/>
        <v>269860</v>
      </c>
      <c r="F19" s="12">
        <f ca="1">Tabel13[[#This Row],[Gemiddeld / VP]]/$D$19</f>
        <v>1</v>
      </c>
      <c r="G19" s="13">
        <f t="shared" ca="1" si="1"/>
        <v>26517996</v>
      </c>
      <c r="H19" s="14">
        <f t="shared" ca="1" si="1"/>
        <v>8300132748</v>
      </c>
    </row>
  </sheetData>
  <conditionalFormatting sqref="C6:C17">
    <cfRule type="iconSet" priority="2">
      <iconSet iconSet="4TrafficLights">
        <cfvo type="percent" val="0"/>
        <cfvo type="percent" val="25"/>
        <cfvo type="percent" val="50"/>
        <cfvo type="percent" val="75"/>
      </iconSet>
    </cfRule>
  </conditionalFormatting>
  <conditionalFormatting sqref="E6:E17">
    <cfRule type="colorScale" priority="1">
      <colorScale>
        <cfvo type="min"/>
        <cfvo type="max"/>
        <color rgb="FFFFEF9C"/>
        <color rgb="FF63BE7B"/>
      </colorScale>
    </cfRule>
  </conditionalFormatting>
  <pageMargins left="0.7" right="0.7" top="0.75" bottom="0.75" header="0.3" footer="0.3"/>
  <pageSetup paperSize="9" orientation="portrait" horizontalDpi="4294967292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9"/>
  <sheetViews>
    <sheetView workbookViewId="0">
      <selection activeCell="G22" sqref="G22"/>
    </sheetView>
  </sheetViews>
  <sheetFormatPr defaultRowHeight="15" x14ac:dyDescent="0.25"/>
  <cols>
    <col min="2" max="2" width="13.5703125" customWidth="1"/>
    <col min="3" max="3" width="11.42578125" customWidth="1"/>
    <col min="4" max="4" width="12" customWidth="1"/>
    <col min="6" max="6" width="9.42578125" customWidth="1"/>
    <col min="7" max="7" width="14" customWidth="1"/>
    <col min="8" max="8" width="13" customWidth="1"/>
    <col min="9" max="9" width="11.7109375" bestFit="1" customWidth="1"/>
  </cols>
  <sheetData>
    <row r="2" spans="2:9" ht="21" x14ac:dyDescent="0.35">
      <c r="B2" s="1" t="s">
        <v>14</v>
      </c>
      <c r="E2" s="1">
        <f ca="1">YEAR(NOW())</f>
        <v>2017</v>
      </c>
    </row>
    <row r="5" spans="2:9" s="3" customFormat="1" ht="45" x14ac:dyDescent="0.25">
      <c r="B5" s="2" t="s">
        <v>0</v>
      </c>
      <c r="C5" s="2" t="s">
        <v>20</v>
      </c>
      <c r="D5" s="2" t="s">
        <v>1</v>
      </c>
      <c r="E5" s="2" t="s">
        <v>2</v>
      </c>
      <c r="F5" s="2" t="s">
        <v>3</v>
      </c>
      <c r="G5" s="2" t="s">
        <v>18</v>
      </c>
      <c r="H5" s="2" t="s">
        <v>19</v>
      </c>
      <c r="I5" s="2" t="s">
        <v>21</v>
      </c>
    </row>
    <row r="6" spans="2:9" x14ac:dyDescent="0.25">
      <c r="B6" t="s">
        <v>4</v>
      </c>
      <c r="C6" s="4">
        <v>154</v>
      </c>
      <c r="D6" s="5">
        <f ca="1">RANDBETWEEN(9000,15000)</f>
        <v>13118</v>
      </c>
      <c r="E6" s="5">
        <f ca="1">Tabel14[[#This Row],[Gemiddeld / VP]]*RANDBETWEEN(1.5,1.9)</f>
        <v>26236</v>
      </c>
      <c r="F6" s="6">
        <f ca="1">Tabel14[[#This Row],[Gemiddeld / VP]]/$D$19</f>
        <v>8.9581796825917118E-2</v>
      </c>
      <c r="G6" s="7">
        <f ca="1">Tabel14[[#This Row],[Gemiddeld / VP]]*Tabel14[[#This Row],[Verkoop-punten]]</f>
        <v>2020172</v>
      </c>
      <c r="H6" s="8">
        <f ca="1">Tabel14[[#This Row],[Dagelijkse omzet]]*313</f>
        <v>632313836</v>
      </c>
      <c r="I6" s="8">
        <f ca="1">H6-'Verkoop 2'!H6</f>
        <v>47382566</v>
      </c>
    </row>
    <row r="7" spans="2:9" x14ac:dyDescent="0.25">
      <c r="B7" t="s">
        <v>5</v>
      </c>
      <c r="C7" s="4">
        <v>98</v>
      </c>
      <c r="D7" s="5">
        <f t="shared" ref="D7:D17" ca="1" si="0">RANDBETWEEN(9000,15000)</f>
        <v>11677</v>
      </c>
      <c r="E7" s="5">
        <f ca="1">Tabel14[[#This Row],[Gemiddeld / VP]]*RANDBETWEEN(1.5,1.9)</f>
        <v>23354</v>
      </c>
      <c r="F7" s="6">
        <f ca="1">Tabel14[[#This Row],[Gemiddeld / VP]]/$D$19</f>
        <v>7.9741320440328875E-2</v>
      </c>
      <c r="G7" s="7">
        <f ca="1">Tabel14[[#This Row],[Gemiddeld / VP]]*Tabel14[[#This Row],[Verkoop-punten]]</f>
        <v>1144346</v>
      </c>
      <c r="H7" s="8">
        <f ca="1">Tabel14[[#This Row],[Dagelijkse omzet]]*313</f>
        <v>358180298</v>
      </c>
      <c r="I7" s="8">
        <f ca="1">H7-'Verkoop 2'!H7</f>
        <v>11410728</v>
      </c>
    </row>
    <row r="8" spans="2:9" x14ac:dyDescent="0.25">
      <c r="B8" t="s">
        <v>6</v>
      </c>
      <c r="C8" s="4">
        <v>197</v>
      </c>
      <c r="D8" s="5">
        <f t="shared" ca="1" si="0"/>
        <v>12729</v>
      </c>
      <c r="E8" s="5">
        <f ca="1">Tabel14[[#This Row],[Gemiddeld / VP]]*RANDBETWEEN(1.5,1.9)</f>
        <v>25458</v>
      </c>
      <c r="F8" s="6">
        <f ca="1">Tabel14[[#This Row],[Gemiddeld / VP]]/$D$19</f>
        <v>8.6925346226337782E-2</v>
      </c>
      <c r="G8" s="7">
        <f ca="1">Tabel14[[#This Row],[Gemiddeld / VP]]*Tabel14[[#This Row],[Verkoop-punten]]</f>
        <v>2507613</v>
      </c>
      <c r="H8" s="8">
        <f ca="1">Tabel14[[#This Row],[Dagelijkse omzet]]*313</f>
        <v>784882869</v>
      </c>
      <c r="I8" s="8">
        <f ca="1">H8-'Verkoop 2'!H8</f>
        <v>47293987</v>
      </c>
    </row>
    <row r="9" spans="2:9" x14ac:dyDescent="0.25">
      <c r="B9" t="s">
        <v>7</v>
      </c>
      <c r="C9" s="4">
        <v>285</v>
      </c>
      <c r="D9" s="5">
        <f t="shared" ca="1" si="0"/>
        <v>10120</v>
      </c>
      <c r="E9" s="5">
        <f ca="1">Tabel14[[#This Row],[Gemiddeld / VP]]*RANDBETWEEN(1.5,1.9)</f>
        <v>20240</v>
      </c>
      <c r="F9" s="6">
        <f ca="1">Tabel14[[#This Row],[Gemiddeld / VP]]/$D$19</f>
        <v>6.9108689120161715E-2</v>
      </c>
      <c r="G9" s="7">
        <f ca="1">Tabel14[[#This Row],[Gemiddeld / VP]]*Tabel14[[#This Row],[Verkoop-punten]]</f>
        <v>2884200</v>
      </c>
      <c r="H9" s="8">
        <f ca="1">Tabel14[[#This Row],[Dagelijkse omzet]]*313</f>
        <v>902754600</v>
      </c>
      <c r="I9" s="8">
        <f ca="1">H9-'Verkoop 2'!H9</f>
        <v>5887530</v>
      </c>
    </row>
    <row r="10" spans="2:9" x14ac:dyDescent="0.25">
      <c r="B10" t="s">
        <v>8</v>
      </c>
      <c r="C10" s="4">
        <v>177</v>
      </c>
      <c r="D10" s="5">
        <f t="shared" ca="1" si="0"/>
        <v>14591</v>
      </c>
      <c r="E10" s="5">
        <f ca="1">Tabel14[[#This Row],[Gemiddeld / VP]]*RANDBETWEEN(1.5,1.9)</f>
        <v>29182</v>
      </c>
      <c r="F10" s="6">
        <f ca="1">Tabel14[[#This Row],[Gemiddeld / VP]]/$D$19</f>
        <v>9.9640798710699557E-2</v>
      </c>
      <c r="G10" s="7">
        <f ca="1">Tabel14[[#This Row],[Gemiddeld / VP]]*Tabel14[[#This Row],[Verkoop-punten]]</f>
        <v>2582607</v>
      </c>
      <c r="H10" s="8">
        <f ca="1">Tabel14[[#This Row],[Dagelijkse omzet]]*313</f>
        <v>808355991</v>
      </c>
      <c r="I10" s="8">
        <f ca="1">H10-'Verkoop 2'!H10</f>
        <v>292074072</v>
      </c>
    </row>
    <row r="11" spans="2:9" x14ac:dyDescent="0.25">
      <c r="B11" t="s">
        <v>9</v>
      </c>
      <c r="C11" s="4">
        <v>165</v>
      </c>
      <c r="D11" s="5">
        <f t="shared" ca="1" si="0"/>
        <v>11106</v>
      </c>
      <c r="E11" s="5">
        <f ca="1">Tabel14[[#This Row],[Gemiddeld / VP]]*RANDBETWEEN(1.5,1.9)</f>
        <v>22212</v>
      </c>
      <c r="F11" s="6">
        <f ca="1">Tabel14[[#This Row],[Gemiddeld / VP]]/$D$19</f>
        <v>7.5842006064082604E-2</v>
      </c>
      <c r="G11" s="7">
        <f ca="1">Tabel14[[#This Row],[Gemiddeld / VP]]*Tabel14[[#This Row],[Verkoop-punten]]</f>
        <v>1832490</v>
      </c>
      <c r="H11" s="8">
        <f ca="1">Tabel14[[#This Row],[Dagelijkse omzet]]*313</f>
        <v>573569370</v>
      </c>
      <c r="I11" s="8">
        <f ca="1">H11-'Verkoop 2'!H11</f>
        <v>29747520</v>
      </c>
    </row>
    <row r="12" spans="2:9" x14ac:dyDescent="0.25">
      <c r="B12" t="s">
        <v>15</v>
      </c>
      <c r="C12" s="4">
        <v>232</v>
      </c>
      <c r="D12" s="5">
        <f t="shared" ca="1" si="0"/>
        <v>14664</v>
      </c>
      <c r="E12" s="5">
        <f ca="1">Tabel14[[#This Row],[Gemiddeld / VP]]*RANDBETWEEN(1.5,1.9)</f>
        <v>29328</v>
      </c>
      <c r="F12" s="6">
        <f ca="1">Tabel14[[#This Row],[Gemiddeld / VP]]/$D$19</f>
        <v>0.1001393100057363</v>
      </c>
      <c r="G12" s="7">
        <f ca="1">Tabel14[[#This Row],[Gemiddeld / VP]]*Tabel14[[#This Row],[Verkoop-punten]]</f>
        <v>3402048</v>
      </c>
      <c r="H12" s="8">
        <f ca="1">Tabel14[[#This Row],[Dagelijkse omzet]]*313</f>
        <v>1064841024</v>
      </c>
      <c r="I12" s="8">
        <f ca="1">H12-'Verkoop 2'!H12</f>
        <v>390311000</v>
      </c>
    </row>
    <row r="13" spans="2:9" x14ac:dyDescent="0.25">
      <c r="B13" t="s">
        <v>16</v>
      </c>
      <c r="C13" s="4">
        <v>201</v>
      </c>
      <c r="D13" s="5">
        <f t="shared" ca="1" si="0"/>
        <v>9830</v>
      </c>
      <c r="E13" s="5">
        <f ca="1">Tabel14[[#This Row],[Gemiddeld / VP]]*RANDBETWEEN(1.5,1.9)</f>
        <v>19660</v>
      </c>
      <c r="F13" s="6">
        <f ca="1">Tabel14[[#This Row],[Gemiddeld / VP]]/$D$19</f>
        <v>6.7128301783714386E-2</v>
      </c>
      <c r="G13" s="7">
        <f ca="1">Tabel14[[#This Row],[Gemiddeld / VP]]*Tabel14[[#This Row],[Verkoop-punten]]</f>
        <v>1975830</v>
      </c>
      <c r="H13" s="8">
        <f ca="1">Tabel14[[#This Row],[Dagelijkse omzet]]*313</f>
        <v>618434790</v>
      </c>
      <c r="I13" s="8">
        <f ca="1">H13-'Verkoop 2'!H13</f>
        <v>-203838120</v>
      </c>
    </row>
    <row r="14" spans="2:9" x14ac:dyDescent="0.25">
      <c r="B14" t="s">
        <v>10</v>
      </c>
      <c r="C14" s="4">
        <v>195</v>
      </c>
      <c r="D14" s="5">
        <f t="shared" ca="1" si="0"/>
        <v>14431</v>
      </c>
      <c r="E14" s="5">
        <f ca="1">Tabel14[[#This Row],[Gemiddeld / VP]]*RANDBETWEEN(1.5,1.9)</f>
        <v>28862</v>
      </c>
      <c r="F14" s="6">
        <f ca="1">Tabel14[[#This Row],[Gemiddeld / VP]]/$D$19</f>
        <v>9.8548171214728614E-2</v>
      </c>
      <c r="G14" s="7">
        <f ca="1">Tabel14[[#This Row],[Gemiddeld / VP]]*Tabel14[[#This Row],[Verkoop-punten]]</f>
        <v>2814045</v>
      </c>
      <c r="H14" s="8">
        <f ca="1">Tabel14[[#This Row],[Dagelijkse omzet]]*313</f>
        <v>880796085</v>
      </c>
      <c r="I14" s="8">
        <f ca="1">H14-'Verkoop 2'!H14</f>
        <v>21972600</v>
      </c>
    </row>
    <row r="15" spans="2:9" x14ac:dyDescent="0.25">
      <c r="B15" t="s">
        <v>11</v>
      </c>
      <c r="C15" s="4">
        <v>216</v>
      </c>
      <c r="D15" s="5">
        <f t="shared" ca="1" si="0"/>
        <v>9764</v>
      </c>
      <c r="E15" s="5">
        <f ca="1">Tabel14[[#This Row],[Gemiddeld / VP]]*RANDBETWEEN(1.5,1.9)</f>
        <v>19528</v>
      </c>
      <c r="F15" s="6">
        <f ca="1">Tabel14[[#This Row],[Gemiddeld / VP]]/$D$19</f>
        <v>6.6677592941626382E-2</v>
      </c>
      <c r="G15" s="7">
        <f ca="1">Tabel14[[#This Row],[Gemiddeld / VP]]*Tabel14[[#This Row],[Verkoop-punten]]</f>
        <v>2109024</v>
      </c>
      <c r="H15" s="8">
        <f ca="1">Tabel14[[#This Row],[Dagelijkse omzet]]*313</f>
        <v>660124512</v>
      </c>
      <c r="I15" s="8">
        <f ca="1">H15-'Verkoop 2'!H15</f>
        <v>-26975592</v>
      </c>
    </row>
    <row r="16" spans="2:9" x14ac:dyDescent="0.25">
      <c r="B16" t="s">
        <v>12</v>
      </c>
      <c r="C16" s="4">
        <v>106</v>
      </c>
      <c r="D16" s="5">
        <f t="shared" ca="1" si="0"/>
        <v>12521</v>
      </c>
      <c r="E16" s="5">
        <f ca="1">Tabel14[[#This Row],[Gemiddeld / VP]]*RANDBETWEEN(1.5,1.9)</f>
        <v>25042</v>
      </c>
      <c r="F16" s="6">
        <f ca="1">Tabel14[[#This Row],[Gemiddeld / VP]]/$D$19</f>
        <v>8.5504930481575564E-2</v>
      </c>
      <c r="G16" s="7">
        <f ca="1">Tabel14[[#This Row],[Gemiddeld / VP]]*Tabel14[[#This Row],[Verkoop-punten]]</f>
        <v>1327226</v>
      </c>
      <c r="H16" s="8">
        <f ca="1">Tabel14[[#This Row],[Dagelijkse omzet]]*313</f>
        <v>415421738</v>
      </c>
      <c r="I16" s="8">
        <f ca="1">H16-'Verkoop 2'!H16</f>
        <v>93097468</v>
      </c>
    </row>
    <row r="17" spans="2:9" x14ac:dyDescent="0.25">
      <c r="B17" t="s">
        <v>17</v>
      </c>
      <c r="C17" s="4">
        <v>314</v>
      </c>
      <c r="D17" s="5">
        <f t="shared" ca="1" si="0"/>
        <v>11885</v>
      </c>
      <c r="E17" s="5">
        <f ca="1">Tabel14[[#This Row],[Gemiddeld / VP]]*RANDBETWEEN(1.5,1.9)</f>
        <v>23770</v>
      </c>
      <c r="F17" s="6">
        <f ca="1">Tabel14[[#This Row],[Gemiddeld / VP]]/$D$19</f>
        <v>8.1161736185091093E-2</v>
      </c>
      <c r="G17" s="7">
        <f ca="1">Tabel14[[#This Row],[Gemiddeld / VP]]*Tabel14[[#This Row],[Verkoop-punten]]</f>
        <v>3731890</v>
      </c>
      <c r="H17" s="8">
        <f ca="1">Tabel14[[#This Row],[Dagelijkse omzet]]*313</f>
        <v>1168081570</v>
      </c>
      <c r="I17" s="8">
        <f ca="1">H17-'Verkoop 2'!H17</f>
        <v>-140739824</v>
      </c>
    </row>
    <row r="18" spans="2:9" x14ac:dyDescent="0.25">
      <c r="C18" s="4"/>
      <c r="D18" s="5"/>
      <c r="E18" s="5"/>
      <c r="F18" s="6"/>
      <c r="G18" s="7"/>
      <c r="H18" s="8"/>
      <c r="I18" s="8"/>
    </row>
    <row r="19" spans="2:9" x14ac:dyDescent="0.25">
      <c r="B19" s="9" t="s">
        <v>13</v>
      </c>
      <c r="C19" s="10">
        <f>SUBTOTAL(109,C6:C17)</f>
        <v>2340</v>
      </c>
      <c r="D19" s="11">
        <f t="shared" ref="D19:H19" ca="1" si="1">SUBTOTAL(109,D6:D17)</f>
        <v>146436</v>
      </c>
      <c r="E19" s="11">
        <f t="shared" ca="1" si="1"/>
        <v>292872</v>
      </c>
      <c r="F19" s="12">
        <f ca="1">Tabel14[[#This Row],[Gemiddeld / VP]]/$D$19</f>
        <v>1</v>
      </c>
      <c r="G19" s="13">
        <f t="shared" ca="1" si="1"/>
        <v>28331491</v>
      </c>
      <c r="H19" s="14">
        <f t="shared" ca="1" si="1"/>
        <v>8867756683</v>
      </c>
      <c r="I19" s="14">
        <f ca="1">H19-'Verkoop 2'!H19</f>
        <v>567623935</v>
      </c>
    </row>
  </sheetData>
  <conditionalFormatting sqref="I6:I19">
    <cfRule type="iconSet" priority="2">
      <iconSet iconSet="4Arrows">
        <cfvo type="percent" val="0"/>
        <cfvo type="percent" val="25"/>
        <cfvo type="percent" val="50"/>
        <cfvo type="percent" val="75"/>
      </iconSet>
    </cfRule>
  </conditionalFormatting>
  <conditionalFormatting sqref="D6:D17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{AC7B10EB-6C14-412D-83E8-83412B65BDB1}</x14:id>
        </ext>
      </extLst>
    </cfRule>
  </conditionalFormatting>
  <pageMargins left="0.7" right="0.7" top="0.75" bottom="0.75" header="0.3" footer="0.3"/>
  <pageSetup paperSize="9" orientation="portrait" horizontalDpi="4294967292" verticalDpi="0" r:id="rId1"/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C7B10EB-6C14-412D-83E8-83412B65BDB1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D6:D17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Verkoop 1</vt:lpstr>
      <vt:lpstr>Verkoop 2</vt:lpstr>
      <vt:lpstr>Verkoop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Visual Steps</dc:creator>
  <cp:lastModifiedBy>Visual Steps</cp:lastModifiedBy>
  <dcterms:created xsi:type="dcterms:W3CDTF">2016-07-26T10:10:04Z</dcterms:created>
  <dcterms:modified xsi:type="dcterms:W3CDTF">2017-03-31T14:08:39Z</dcterms:modified>
</cp:coreProperties>
</file>